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15456" windowHeight="10800"/>
  </bookViews>
  <sheets>
    <sheet name="Лиан, Маг,Кут,Баш,Один,Конак" sheetId="1" r:id="rId1"/>
  </sheets>
  <externalReferences>
    <externalReference r:id="rId2"/>
  </externalReferences>
  <definedNames>
    <definedName name="_xlnm._FilterDatabase" localSheetId="0" hidden="1">'Лиан, Маг,Кут,Баш,Один,Конак'!$A$3:$R$32</definedName>
    <definedName name="_xlnm.Print_Titles" localSheetId="0">'Лиан, Маг,Кут,Баш,Один,Конак'!$3:$3</definedName>
    <definedName name="_xlnm.Print_Area" localSheetId="0">'Лиан, Маг,Кут,Баш,Один,Конак'!$A$1:$P$26</definedName>
  </definedNames>
  <calcPr calcId="145621" iterate="1"/>
</workbook>
</file>

<file path=xl/calcChain.xml><?xml version="1.0" encoding="utf-8"?>
<calcChain xmlns="http://schemas.openxmlformats.org/spreadsheetml/2006/main">
  <c r="D34" i="1" l="1"/>
  <c r="D26" i="1"/>
  <c r="E34" i="1" s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D36" i="1" l="1"/>
</calcChain>
</file>

<file path=xl/sharedStrings.xml><?xml version="1.0" encoding="utf-8"?>
<sst xmlns="http://schemas.openxmlformats.org/spreadsheetml/2006/main" count="258" uniqueCount="122">
  <si>
    <t xml:space="preserve">Перечень недвижимого имущества и период страхования </t>
  </si>
  <si>
    <t>Адрес нахождения имущества</t>
  </si>
  <si>
    <t>Краткое описание здания/ сооружения (функциональное назначение), где находится имущество</t>
  </si>
  <si>
    <t>Наименование имущества, заявляемого на страхование</t>
  </si>
  <si>
    <t>Страховая сумма по имуществу, (рублей)                                                                      оценка 2016 г.</t>
  </si>
  <si>
    <t>Общее кол-во этажей/ занимаемый этаж</t>
  </si>
  <si>
    <t>Общая площадь, кв. м/ занимаемая площадь</t>
  </si>
  <si>
    <t>Год постройки/ год проведения последнего кап. ремонта здания</t>
  </si>
  <si>
    <t>Материал конструкций здания: стены/ перекрытия/ перегородки</t>
  </si>
  <si>
    <t>Вид водоснабжения/ отопления/ кровли</t>
  </si>
  <si>
    <t>Средства и меры пожарной безопасности (АПС, АСП, О, ПГ, ПК) (указать наличие, для огнетушителей тип и кол-во)</t>
  </si>
  <si>
    <t>Наличие охранной сигнализации (к централизованному внутреннему пульту, на пульт вневедомственной охраны-указать)</t>
  </si>
  <si>
    <t>Организация охраны: ССБ (собственная служба безопасности), СВО (служба вневедомственной охраны), КОП (коммерческое охранное предприятие), другими</t>
  </si>
  <si>
    <t>Наличие договоров охраны объектов (да/нет)</t>
  </si>
  <si>
    <t>Круглосуточная охрана (да/нет), кол-во сотрудников днем/ночью, чел.</t>
  </si>
  <si>
    <t>Пожаровзрывоопасные процессы/ вещества на территории страхования (да/нет)</t>
  </si>
  <si>
    <t>Период страхования</t>
  </si>
  <si>
    <t>г. Москва, Дмитровское шоссе, д.116, строение 1</t>
  </si>
  <si>
    <t>Административно-складское</t>
  </si>
  <si>
    <t>ж/б/ж/б/ж/б</t>
  </si>
  <si>
    <t>водопровод/центральное/мягкая</t>
  </si>
  <si>
    <t>АПС, О (96 порошковых, 20 углекислотных)</t>
  </si>
  <si>
    <t>нет</t>
  </si>
  <si>
    <t>ЧОП</t>
  </si>
  <si>
    <t>да</t>
  </si>
  <si>
    <t>с 02.06.2016 по 01.06.2017</t>
  </si>
  <si>
    <t>г. Москва, Дмитровское шоссе, д.116, строение 2</t>
  </si>
  <si>
    <t>водопровод/центральное/металл</t>
  </si>
  <si>
    <t>АПС, О (20 порошковых, 10 углекислотных)</t>
  </si>
  <si>
    <t>г. Москва, Дмитровское шоссе, д.116, строение 5</t>
  </si>
  <si>
    <t>Здание склада</t>
  </si>
  <si>
    <t>кирпич/кирпич/кирпич</t>
  </si>
  <si>
    <t>нет/мягкая</t>
  </si>
  <si>
    <t>О (4 углекислотных)</t>
  </si>
  <si>
    <t>г. Москва, 2-ой Магистральный тупик, д.7а, строение 1</t>
  </si>
  <si>
    <t>5 + подвал</t>
  </si>
  <si>
    <t>ж/б, металл/ж/б, металл/ж/б и гипсокартон</t>
  </si>
  <si>
    <t>водопровод/центральное/мягкая кровля</t>
  </si>
  <si>
    <t>АПС, АСП, О (81 порошковых, 9 углекислотных), ПК</t>
  </si>
  <si>
    <t>г. Москва, 2-ой Магистральный тупик, д.7а, строение 2</t>
  </si>
  <si>
    <t>4 + подвал</t>
  </si>
  <si>
    <t>кирпич/ж/б и гипсокартон/кирпич</t>
  </si>
  <si>
    <t>АПС,  О (76 порошковых, 6 углекислотных), ПК</t>
  </si>
  <si>
    <t>г. Москва, Кутузовский пр-т, 1/7: помещения XI, VI</t>
  </si>
  <si>
    <t>Административное, вспомогательное, магазин, предприятие бытового обслуживания</t>
  </si>
  <si>
    <t xml:space="preserve">     7+ подвал    / 1 + подвал</t>
  </si>
  <si>
    <t>кирпич/бетон/кирпич</t>
  </si>
  <si>
    <t>АПС, О (6 порошковых), ПК</t>
  </si>
  <si>
    <t>г. Москва, Кутузовский пр-т, 1/7: помещение I</t>
  </si>
  <si>
    <t xml:space="preserve">     7+ подвал    / 1 </t>
  </si>
  <si>
    <t>ПГ, ПК, О (5 углекислотных)</t>
  </si>
  <si>
    <t>нет (есть тревожная кнопка)</t>
  </si>
  <si>
    <t>Московская область, г. Одинцово, ул. Транспортная, д.8, здание главного корпуса, литера В, В1</t>
  </si>
  <si>
    <t>1975/2010</t>
  </si>
  <si>
    <t>ж/б./ж/б плиты/ж/б</t>
  </si>
  <si>
    <t>водопровод/центральное/совмещенная</t>
  </si>
  <si>
    <t>АПС, АСП, О (62 порошковых, 10 пенных, 22 углекислотных), ПГ, ПК</t>
  </si>
  <si>
    <t>да (14 человек в смену)</t>
  </si>
  <si>
    <t>Московская область, г. Одинцово, ул. Транспортная, д.8, здание административного корпуса, литера Б</t>
  </si>
  <si>
    <t>Административное здание</t>
  </si>
  <si>
    <t>1975/2011</t>
  </si>
  <si>
    <t>панельные/ж/б плиты/кирпич</t>
  </si>
  <si>
    <t>водопровод/центральное/мягкая по ж/б плитам</t>
  </si>
  <si>
    <t>АПС, О (36 порошковых), ПГ</t>
  </si>
  <si>
    <t>Московская область, г. Одинцово, ул. Транспортная, д.8, здание гараж, литера Ж, Ж1</t>
  </si>
  <si>
    <t>Административное, склад, гараж</t>
  </si>
  <si>
    <t>1991/2006</t>
  </si>
  <si>
    <t>кирпич/ж/б плиты/кирпич</t>
  </si>
  <si>
    <t>водопровод/центральное/рулонная</t>
  </si>
  <si>
    <t>АПС, АСП, О (7 порошковых, 2 углекислотных), ПГ, ПК</t>
  </si>
  <si>
    <t>Московская область, г. Одинцово, ул. Транспортная, д.8, склад, литера Г5</t>
  </si>
  <si>
    <t>металл/металл/металл</t>
  </si>
  <si>
    <t>нет/ центральное/металл</t>
  </si>
  <si>
    <t>АПС, АСП (порошковая), О (2 порошковых) ПК, ПГ</t>
  </si>
  <si>
    <t>Московская область, г. Одинцово, ул. Транспортная, д.8, склад временного хранения, литера 2К, 2К1</t>
  </si>
  <si>
    <t>АПС, АСП, О (34 порошковых), ПГ, ПК</t>
  </si>
  <si>
    <t>с 14.07.2016 по 13.07.2017</t>
  </si>
  <si>
    <t>Московская область, г. Одинцово, ул. Транспортная, д.8, склад, литера 2У</t>
  </si>
  <si>
    <t>сэндвич-панели/металл/металл</t>
  </si>
  <si>
    <t>центральное/ центральное/сэндвич-панели</t>
  </si>
  <si>
    <t>АПС,АСП, О (4 порошковых) ПК, ПГ</t>
  </si>
  <si>
    <t>с 01.06.2016 по 31.05.2017</t>
  </si>
  <si>
    <t>Московская область, г. Одинцово, ул. Транспортная, д.8, склад, литера 2Ф</t>
  </si>
  <si>
    <r>
      <t>сэндвич-панели/</t>
    </r>
    <r>
      <rPr>
        <sz val="12"/>
        <rFont val="Times New Roman"/>
        <family val="1"/>
        <charset val="204"/>
      </rPr>
      <t>нет</t>
    </r>
    <r>
      <rPr>
        <sz val="12"/>
        <color indexed="8"/>
        <rFont val="Times New Roman"/>
        <family val="1"/>
        <charset val="204"/>
      </rPr>
      <t>/нет</t>
    </r>
  </si>
  <si>
    <t>АПС,АСП, О (2 порошковых)  ПК, ПГ</t>
  </si>
  <si>
    <t>Московская область, г. Одинцово, ул. Транспортная, д.8, склад, литера 2Т</t>
  </si>
  <si>
    <t>АПС,АСП, О (2 порошковых) ПК, ПГ</t>
  </si>
  <si>
    <t>г. Москва, ул. Башиловская, д.24, стр.2</t>
  </si>
  <si>
    <t>водопровод/центральное/оцинков.железо</t>
  </si>
  <si>
    <t>АПС, О (56 углекислотных), ПГ, ПК</t>
  </si>
  <si>
    <t>ООО ЧОО "Мономах-ПО"</t>
  </si>
  <si>
    <t xml:space="preserve">да </t>
  </si>
  <si>
    <t>с 19.07.2016 по 18.07.2017</t>
  </si>
  <si>
    <t>г. Москва, ул. Башиловская, д.24, стр.3</t>
  </si>
  <si>
    <t>кирпич/нет/кирпич</t>
  </si>
  <si>
    <t>нет/центральное/гидростеклоизол</t>
  </si>
  <si>
    <t>АПС, О (3 порошковых), ПГ, ПК</t>
  </si>
  <si>
    <t>г. Москва, ул. Башиловская, д.24, стр.5</t>
  </si>
  <si>
    <t>нет/нет/оцинк.железо</t>
  </si>
  <si>
    <t>АПС, О (14 углекислотных), ПГ</t>
  </si>
  <si>
    <t>г. Москва, ул. Башиловская, д.24, стр.19</t>
  </si>
  <si>
    <t>железо/нет/нет</t>
  </si>
  <si>
    <t>нет/центральное/железо</t>
  </si>
  <si>
    <t>АПС, О (2 порошковых, 2 углекислотных), ПГ, ПК</t>
  </si>
  <si>
    <t>Тверская область, Конаковский район, Вахонинское сельское поселение, б/о "Конаково", литера Б</t>
  </si>
  <si>
    <t>дерево,металл,гипсокартон/ металл,деверо,гипсокартон/битумная черепица</t>
  </si>
  <si>
    <t>водопровод/электрическое/система ливневой канализации</t>
  </si>
  <si>
    <t>АПС, О (6 порошковых, 2 углекислотных), ПГ, ПК</t>
  </si>
  <si>
    <t>с 05.06.2016 по 04.06.2017</t>
  </si>
  <si>
    <t>Тверская область, Конаковский район, Вахонинское сельское поселение, б/о "Конаково", литера Е, Е1, Е2</t>
  </si>
  <si>
    <t xml:space="preserve">Банно-спортивный комплекс </t>
  </si>
  <si>
    <t>дерево/дерево/дерево/битумная черепица</t>
  </si>
  <si>
    <t>АПС, О (10 порошковых, 3 углекислотных), ПГ, ПК</t>
  </si>
  <si>
    <t>Тверская область, Конаковский район, Вахонинское сельское поселение, б/о "Конаково", литера К11</t>
  </si>
  <si>
    <t>Коттедж № 11</t>
  </si>
  <si>
    <t>АПС, О (6 порошковых, 2 углекислотных), ПГ</t>
  </si>
  <si>
    <t>с 05.07.2016 по 04.07.2017</t>
  </si>
  <si>
    <t>ВСЕГО</t>
  </si>
  <si>
    <t>Согласовано:</t>
  </si>
  <si>
    <t>Начальник Управления по недвижимости и инвестициям         ___________________  А.А.Малеева</t>
  </si>
  <si>
    <t>общая</t>
  </si>
  <si>
    <t>Приложение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</si>
</sst>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2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0" xfId="0" applyFont="1"/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64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164" fontId="4" fillId="0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4" fontId="4" fillId="2" borderId="9" xfId="0" applyNumberFormat="1" applyFont="1" applyFill="1" applyBorder="1" applyAlignment="1">
      <alignment horizontal="center" vertical="center"/>
    </xf>
    <xf numFmtId="164" fontId="4" fillId="2" borderId="9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164" fontId="4" fillId="3" borderId="9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4" xfId="0" applyFont="1" applyFill="1" applyBorder="1" applyAlignment="1">
      <alignment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4" fontId="4" fillId="0" borderId="15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64" fontId="4" fillId="0" borderId="15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9" xfId="0" applyFont="1" applyBorder="1"/>
    <xf numFmtId="0" fontId="5" fillId="0" borderId="16" xfId="0" applyFont="1" applyBorder="1"/>
    <xf numFmtId="4" fontId="5" fillId="0" borderId="9" xfId="0" applyNumberFormat="1" applyFont="1" applyBorder="1" applyAlignment="1">
      <alignment horizontal="center" vertical="center"/>
    </xf>
    <xf numFmtId="0" fontId="5" fillId="0" borderId="17" xfId="0" applyFont="1" applyBorder="1"/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wrapText="1"/>
    </xf>
    <xf numFmtId="0" fontId="5" fillId="0" borderId="9" xfId="0" applyFont="1" applyFill="1" applyBorder="1" applyAlignment="1">
      <alignment vertical="center" wrapText="1"/>
    </xf>
    <xf numFmtId="0" fontId="9" fillId="0" borderId="0" xfId="0" applyFont="1"/>
    <xf numFmtId="0" fontId="5" fillId="0" borderId="18" xfId="0" applyFont="1" applyBorder="1" applyAlignment="1">
      <alignment vertical="center" wrapText="1"/>
    </xf>
    <xf numFmtId="0" fontId="5" fillId="0" borderId="18" xfId="0" applyFont="1" applyBorder="1"/>
    <xf numFmtId="4" fontId="5" fillId="0" borderId="18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5" fillId="0" borderId="18" xfId="0" applyFont="1" applyBorder="1" applyAlignment="1">
      <alignment wrapText="1"/>
    </xf>
    <xf numFmtId="0" fontId="5" fillId="0" borderId="18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/>
    <xf numFmtId="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wrapText="1"/>
    </xf>
    <xf numFmtId="0" fontId="5" fillId="0" borderId="0" xfId="0" applyFont="1" applyFill="1" applyBorder="1" applyAlignment="1">
      <alignment vertical="center" wrapText="1"/>
    </xf>
    <xf numFmtId="0" fontId="9" fillId="0" borderId="0" xfId="0" applyFont="1" applyBorder="1"/>
    <xf numFmtId="0" fontId="11" fillId="0" borderId="0" xfId="0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Alignment="1">
      <alignment horizontal="right"/>
    </xf>
    <xf numFmtId="0" fontId="12" fillId="0" borderId="0" xfId="0" applyFont="1"/>
    <xf numFmtId="0" fontId="10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nuha/Desktop/&#1057;&#1090;&#1088;&#1072;&#1093;&#1086;&#1074;&#1072;&#1085;&#1080;&#1077;/&#1055;&#1077;&#1088;&#1077;&#1095;&#1077;&#1085;&#1100;%20&#1085;&#1077;&#1076;&#1074;&#1080;&#1078;%20&#1080;&#1084;&#1091;&#1097;&#1077;&#1089;&#1090;&#1074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"/>
      <sheetName val="Лиан, Маг,Кут,Один"/>
      <sheetName val="Конаково"/>
    </sheetNames>
    <sheetDataSet>
      <sheetData sheetId="0"/>
      <sheetData sheetId="1"/>
      <sheetData sheetId="2">
        <row r="7">
          <cell r="D7">
            <v>76653665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39"/>
  <sheetViews>
    <sheetView tabSelected="1" view="pageBreakPreview" zoomScale="80" zoomScaleNormal="68" workbookViewId="0">
      <pane xSplit="1" ySplit="3" topLeftCell="C4" activePane="bottomRight" state="frozen"/>
      <selection activeCell="E24" sqref="E24"/>
      <selection pane="topRight" activeCell="E24" sqref="E24"/>
      <selection pane="bottomLeft" activeCell="E24" sqref="E24"/>
      <selection pane="bottomRight"/>
    </sheetView>
  </sheetViews>
  <sheetFormatPr defaultColWidth="9.109375" defaultRowHeight="15.6" x14ac:dyDescent="0.3"/>
  <cols>
    <col min="1" max="1" width="23.88671875" style="4" customWidth="1"/>
    <col min="2" max="2" width="21.33203125" style="1" hidden="1" customWidth="1"/>
    <col min="3" max="3" width="20.33203125" style="1" customWidth="1"/>
    <col min="4" max="4" width="19" style="1" customWidth="1"/>
    <col min="5" max="5" width="15.109375" style="1" customWidth="1"/>
    <col min="6" max="6" width="14" style="1" customWidth="1"/>
    <col min="7" max="7" width="15.5546875" style="1" customWidth="1"/>
    <col min="8" max="8" width="15.88671875" style="5" customWidth="1"/>
    <col min="9" max="9" width="19.109375" style="1" customWidth="1"/>
    <col min="10" max="10" width="18.44140625" style="1" customWidth="1"/>
    <col min="11" max="11" width="20.88671875" style="1" customWidth="1"/>
    <col min="12" max="12" width="22" style="1" customWidth="1"/>
    <col min="13" max="13" width="13" style="1" customWidth="1"/>
    <col min="14" max="14" width="19.109375" style="2" customWidth="1"/>
    <col min="15" max="15" width="15.109375" style="1" customWidth="1"/>
    <col min="16" max="16" width="15.88671875" style="3" customWidth="1"/>
    <col min="17" max="17" width="9.109375" style="1"/>
    <col min="18" max="18" width="9.5546875" style="1" bestFit="1" customWidth="1"/>
    <col min="19" max="16384" width="9.109375" style="1"/>
  </cols>
  <sheetData>
    <row r="1" spans="1:16" ht="32.25" customHeight="1" x14ac:dyDescent="0.35">
      <c r="A1" s="75" t="s">
        <v>0</v>
      </c>
      <c r="B1" s="75"/>
      <c r="C1" s="75"/>
      <c r="D1" s="75"/>
      <c r="E1" s="75"/>
      <c r="F1" s="75"/>
      <c r="G1" s="75"/>
      <c r="H1" s="76"/>
      <c r="I1" s="76"/>
      <c r="J1" s="76"/>
      <c r="K1" s="76"/>
      <c r="L1" s="76"/>
      <c r="O1" s="73" t="s">
        <v>121</v>
      </c>
    </row>
    <row r="2" spans="1:16" ht="15" customHeight="1" thickBot="1" x14ac:dyDescent="0.35"/>
    <row r="3" spans="1:16" s="12" customFormat="1" ht="198" customHeight="1" thickBot="1" x14ac:dyDescent="0.4">
      <c r="A3" s="6" t="s">
        <v>1</v>
      </c>
      <c r="B3" s="7" t="s">
        <v>2</v>
      </c>
      <c r="C3" s="7" t="s">
        <v>3</v>
      </c>
      <c r="D3" s="8" t="s">
        <v>4</v>
      </c>
      <c r="E3" s="7" t="s">
        <v>5</v>
      </c>
      <c r="F3" s="9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10" t="s">
        <v>15</v>
      </c>
      <c r="P3" s="11" t="s">
        <v>16</v>
      </c>
    </row>
    <row r="4" spans="1:16" s="19" customFormat="1" ht="57.75" customHeight="1" x14ac:dyDescent="0.4">
      <c r="A4" s="13" t="s">
        <v>17</v>
      </c>
      <c r="B4" s="14" t="s">
        <v>18</v>
      </c>
      <c r="C4" s="14" t="s">
        <v>18</v>
      </c>
      <c r="D4" s="15">
        <v>463292413</v>
      </c>
      <c r="E4" s="16">
        <v>10</v>
      </c>
      <c r="F4" s="17">
        <v>29204.1</v>
      </c>
      <c r="G4" s="16">
        <v>1986</v>
      </c>
      <c r="H4" s="14" t="s">
        <v>19</v>
      </c>
      <c r="I4" s="14" t="s">
        <v>20</v>
      </c>
      <c r="J4" s="14" t="s">
        <v>21</v>
      </c>
      <c r="K4" s="14" t="s">
        <v>22</v>
      </c>
      <c r="L4" s="14" t="s">
        <v>23</v>
      </c>
      <c r="M4" s="18" t="s">
        <v>24</v>
      </c>
      <c r="N4" s="14" t="s">
        <v>24</v>
      </c>
      <c r="O4" s="18" t="s">
        <v>22</v>
      </c>
      <c r="P4" s="77" t="s">
        <v>25</v>
      </c>
    </row>
    <row r="5" spans="1:16" s="19" customFormat="1" ht="55.5" customHeight="1" x14ac:dyDescent="0.4">
      <c r="A5" s="20" t="s">
        <v>26</v>
      </c>
      <c r="B5" s="21" t="s">
        <v>18</v>
      </c>
      <c r="C5" s="21" t="s">
        <v>18</v>
      </c>
      <c r="D5" s="22">
        <v>63401525</v>
      </c>
      <c r="E5" s="23">
        <v>1</v>
      </c>
      <c r="F5" s="24">
        <v>2915.6</v>
      </c>
      <c r="G5" s="23">
        <v>1988</v>
      </c>
      <c r="H5" s="21" t="s">
        <v>19</v>
      </c>
      <c r="I5" s="21" t="s">
        <v>27</v>
      </c>
      <c r="J5" s="21" t="s">
        <v>28</v>
      </c>
      <c r="K5" s="25" t="s">
        <v>22</v>
      </c>
      <c r="L5" s="21" t="s">
        <v>23</v>
      </c>
      <c r="M5" s="25" t="s">
        <v>24</v>
      </c>
      <c r="N5" s="21" t="s">
        <v>24</v>
      </c>
      <c r="O5" s="25" t="s">
        <v>22</v>
      </c>
      <c r="P5" s="78"/>
    </row>
    <row r="6" spans="1:16" s="19" customFormat="1" ht="46.8" x14ac:dyDescent="0.4">
      <c r="A6" s="26" t="s">
        <v>29</v>
      </c>
      <c r="B6" s="21" t="s">
        <v>30</v>
      </c>
      <c r="C6" s="21" t="s">
        <v>30</v>
      </c>
      <c r="D6" s="22">
        <v>2493307</v>
      </c>
      <c r="E6" s="23">
        <v>1</v>
      </c>
      <c r="F6" s="27">
        <v>91.8</v>
      </c>
      <c r="G6" s="23">
        <v>1980</v>
      </c>
      <c r="H6" s="21" t="s">
        <v>31</v>
      </c>
      <c r="I6" s="21" t="s">
        <v>32</v>
      </c>
      <c r="J6" s="21" t="s">
        <v>33</v>
      </c>
      <c r="K6" s="25" t="s">
        <v>22</v>
      </c>
      <c r="L6" s="21" t="s">
        <v>23</v>
      </c>
      <c r="M6" s="25" t="s">
        <v>24</v>
      </c>
      <c r="N6" s="28" t="s">
        <v>24</v>
      </c>
      <c r="O6" s="25" t="s">
        <v>22</v>
      </c>
      <c r="P6" s="78"/>
    </row>
    <row r="7" spans="1:16" s="19" customFormat="1" ht="63.75" customHeight="1" x14ac:dyDescent="0.4">
      <c r="A7" s="26" t="s">
        <v>34</v>
      </c>
      <c r="B7" s="21" t="s">
        <v>18</v>
      </c>
      <c r="C7" s="21" t="str">
        <f t="shared" ref="C7:C22" si="0">B7</f>
        <v>Административно-складское</v>
      </c>
      <c r="D7" s="22">
        <v>160843095.41999999</v>
      </c>
      <c r="E7" s="23" t="s">
        <v>35</v>
      </c>
      <c r="F7" s="27">
        <v>8389.7000000000007</v>
      </c>
      <c r="G7" s="25">
        <v>1983</v>
      </c>
      <c r="H7" s="21" t="s">
        <v>36</v>
      </c>
      <c r="I7" s="21" t="s">
        <v>37</v>
      </c>
      <c r="J7" s="21" t="s">
        <v>38</v>
      </c>
      <c r="K7" s="21" t="s">
        <v>24</v>
      </c>
      <c r="L7" s="21" t="s">
        <v>23</v>
      </c>
      <c r="M7" s="25" t="s">
        <v>24</v>
      </c>
      <c r="N7" s="28" t="s">
        <v>24</v>
      </c>
      <c r="O7" s="25" t="s">
        <v>22</v>
      </c>
      <c r="P7" s="78"/>
    </row>
    <row r="8" spans="1:16" s="19" customFormat="1" ht="65.25" customHeight="1" x14ac:dyDescent="0.4">
      <c r="A8" s="26" t="s">
        <v>39</v>
      </c>
      <c r="B8" s="21" t="s">
        <v>18</v>
      </c>
      <c r="C8" s="21" t="str">
        <f t="shared" si="0"/>
        <v>Административно-складское</v>
      </c>
      <c r="D8" s="22">
        <v>77496859.469999999</v>
      </c>
      <c r="E8" s="23" t="s">
        <v>40</v>
      </c>
      <c r="F8" s="27">
        <v>5413.1</v>
      </c>
      <c r="G8" s="25">
        <v>1961</v>
      </c>
      <c r="H8" s="21" t="s">
        <v>41</v>
      </c>
      <c r="I8" s="21" t="s">
        <v>37</v>
      </c>
      <c r="J8" s="21" t="s">
        <v>42</v>
      </c>
      <c r="K8" s="21" t="s">
        <v>24</v>
      </c>
      <c r="L8" s="21" t="s">
        <v>23</v>
      </c>
      <c r="M8" s="25" t="s">
        <v>24</v>
      </c>
      <c r="N8" s="28" t="s">
        <v>24</v>
      </c>
      <c r="O8" s="25" t="s">
        <v>22</v>
      </c>
      <c r="P8" s="78"/>
    </row>
    <row r="9" spans="1:16" s="19" customFormat="1" ht="102.75" customHeight="1" x14ac:dyDescent="0.4">
      <c r="A9" s="26" t="s">
        <v>43</v>
      </c>
      <c r="B9" s="21" t="s">
        <v>44</v>
      </c>
      <c r="C9" s="21" t="str">
        <f t="shared" si="0"/>
        <v>Административное, вспомогательное, магазин, предприятие бытового обслуживания</v>
      </c>
      <c r="D9" s="29">
        <v>49435000</v>
      </c>
      <c r="E9" s="28" t="s">
        <v>45</v>
      </c>
      <c r="F9" s="27">
        <v>447.8</v>
      </c>
      <c r="G9" s="23">
        <v>1940</v>
      </c>
      <c r="H9" s="21" t="s">
        <v>46</v>
      </c>
      <c r="I9" s="21" t="s">
        <v>27</v>
      </c>
      <c r="J9" s="21" t="s">
        <v>47</v>
      </c>
      <c r="K9" s="21" t="s">
        <v>24</v>
      </c>
      <c r="L9" s="21" t="s">
        <v>23</v>
      </c>
      <c r="M9" s="25" t="s">
        <v>24</v>
      </c>
      <c r="N9" s="21" t="s">
        <v>24</v>
      </c>
      <c r="O9" s="25" t="s">
        <v>22</v>
      </c>
      <c r="P9" s="78"/>
    </row>
    <row r="10" spans="1:16" s="19" customFormat="1" ht="97.5" customHeight="1" x14ac:dyDescent="0.4">
      <c r="A10" s="26" t="s">
        <v>48</v>
      </c>
      <c r="B10" s="21" t="s">
        <v>44</v>
      </c>
      <c r="C10" s="21" t="str">
        <f t="shared" si="0"/>
        <v>Административное, вспомогательное, магазин, предприятие бытового обслуживания</v>
      </c>
      <c r="D10" s="29">
        <v>14428000</v>
      </c>
      <c r="E10" s="28" t="s">
        <v>49</v>
      </c>
      <c r="F10" s="27">
        <v>125.3</v>
      </c>
      <c r="G10" s="23">
        <v>1940</v>
      </c>
      <c r="H10" s="21" t="s">
        <v>46</v>
      </c>
      <c r="I10" s="21" t="s">
        <v>27</v>
      </c>
      <c r="J10" s="21" t="s">
        <v>50</v>
      </c>
      <c r="K10" s="21" t="s">
        <v>24</v>
      </c>
      <c r="L10" s="21" t="s">
        <v>23</v>
      </c>
      <c r="M10" s="25" t="s">
        <v>24</v>
      </c>
      <c r="N10" s="21" t="s">
        <v>51</v>
      </c>
      <c r="O10" s="25" t="s">
        <v>22</v>
      </c>
      <c r="P10" s="78"/>
    </row>
    <row r="11" spans="1:16" s="19" customFormat="1" ht="81" customHeight="1" x14ac:dyDescent="0.4">
      <c r="A11" s="20" t="s">
        <v>52</v>
      </c>
      <c r="B11" s="21" t="s">
        <v>30</v>
      </c>
      <c r="C11" s="21" t="str">
        <f t="shared" si="0"/>
        <v>Здание склада</v>
      </c>
      <c r="D11" s="22">
        <v>450706958</v>
      </c>
      <c r="E11" s="23">
        <v>2</v>
      </c>
      <c r="F11" s="27">
        <v>28685.599999999999</v>
      </c>
      <c r="G11" s="23" t="s">
        <v>53</v>
      </c>
      <c r="H11" s="21" t="s">
        <v>54</v>
      </c>
      <c r="I11" s="21" t="s">
        <v>55</v>
      </c>
      <c r="J11" s="21" t="s">
        <v>56</v>
      </c>
      <c r="K11" s="21" t="s">
        <v>22</v>
      </c>
      <c r="L11" s="21" t="s">
        <v>23</v>
      </c>
      <c r="M11" s="25" t="s">
        <v>24</v>
      </c>
      <c r="N11" s="21" t="s">
        <v>57</v>
      </c>
      <c r="O11" s="25" t="s">
        <v>22</v>
      </c>
      <c r="P11" s="78"/>
    </row>
    <row r="12" spans="1:16" s="19" customFormat="1" ht="99" customHeight="1" x14ac:dyDescent="0.4">
      <c r="A12" s="20" t="s">
        <v>58</v>
      </c>
      <c r="B12" s="21" t="s">
        <v>59</v>
      </c>
      <c r="C12" s="21" t="str">
        <f t="shared" si="0"/>
        <v>Административное здание</v>
      </c>
      <c r="D12" s="22">
        <v>75237603</v>
      </c>
      <c r="E12" s="23">
        <v>3</v>
      </c>
      <c r="F12" s="27">
        <v>3423.7</v>
      </c>
      <c r="G12" s="23" t="s">
        <v>60</v>
      </c>
      <c r="H12" s="21" t="s">
        <v>61</v>
      </c>
      <c r="I12" s="21" t="s">
        <v>62</v>
      </c>
      <c r="J12" s="21" t="s">
        <v>63</v>
      </c>
      <c r="K12" s="21" t="s">
        <v>22</v>
      </c>
      <c r="L12" s="21" t="s">
        <v>23</v>
      </c>
      <c r="M12" s="25" t="s">
        <v>24</v>
      </c>
      <c r="N12" s="21" t="s">
        <v>57</v>
      </c>
      <c r="O12" s="25" t="s">
        <v>22</v>
      </c>
      <c r="P12" s="78"/>
    </row>
    <row r="13" spans="1:16" s="19" customFormat="1" ht="83.25" customHeight="1" x14ac:dyDescent="0.4">
      <c r="A13" s="20" t="s">
        <v>64</v>
      </c>
      <c r="B13" s="21" t="s">
        <v>65</v>
      </c>
      <c r="C13" s="21" t="str">
        <f t="shared" si="0"/>
        <v>Административное, склад, гараж</v>
      </c>
      <c r="D13" s="22">
        <v>4263486</v>
      </c>
      <c r="E13" s="23">
        <v>1</v>
      </c>
      <c r="F13" s="27">
        <v>289.10000000000002</v>
      </c>
      <c r="G13" s="23" t="s">
        <v>66</v>
      </c>
      <c r="H13" s="21" t="s">
        <v>67</v>
      </c>
      <c r="I13" s="21" t="s">
        <v>68</v>
      </c>
      <c r="J13" s="21" t="s">
        <v>69</v>
      </c>
      <c r="K13" s="21" t="s">
        <v>22</v>
      </c>
      <c r="L13" s="21" t="s">
        <v>23</v>
      </c>
      <c r="M13" s="25" t="s">
        <v>24</v>
      </c>
      <c r="N13" s="21" t="s">
        <v>57</v>
      </c>
      <c r="O13" s="25" t="s">
        <v>22</v>
      </c>
      <c r="P13" s="78"/>
    </row>
    <row r="14" spans="1:16" s="19" customFormat="1" ht="69.75" customHeight="1" x14ac:dyDescent="0.4">
      <c r="A14" s="26" t="s">
        <v>70</v>
      </c>
      <c r="B14" s="21" t="s">
        <v>30</v>
      </c>
      <c r="C14" s="21" t="str">
        <f t="shared" si="0"/>
        <v>Здание склада</v>
      </c>
      <c r="D14" s="29">
        <v>3291980</v>
      </c>
      <c r="E14" s="23">
        <v>1</v>
      </c>
      <c r="F14" s="30">
        <v>191.9</v>
      </c>
      <c r="G14" s="23">
        <v>2013</v>
      </c>
      <c r="H14" s="21" t="s">
        <v>71</v>
      </c>
      <c r="I14" s="21" t="s">
        <v>72</v>
      </c>
      <c r="J14" s="21" t="s">
        <v>73</v>
      </c>
      <c r="K14" s="21" t="s">
        <v>24</v>
      </c>
      <c r="L14" s="21" t="s">
        <v>23</v>
      </c>
      <c r="M14" s="25" t="s">
        <v>24</v>
      </c>
      <c r="N14" s="21" t="s">
        <v>57</v>
      </c>
      <c r="O14" s="25" t="s">
        <v>22</v>
      </c>
      <c r="P14" s="79"/>
    </row>
    <row r="15" spans="1:16" s="19" customFormat="1" ht="97.5" customHeight="1" x14ac:dyDescent="0.4">
      <c r="A15" s="20" t="s">
        <v>74</v>
      </c>
      <c r="B15" s="21" t="s">
        <v>30</v>
      </c>
      <c r="C15" s="21" t="str">
        <f t="shared" si="0"/>
        <v>Здание склада</v>
      </c>
      <c r="D15" s="29">
        <v>88308353</v>
      </c>
      <c r="E15" s="23">
        <v>3</v>
      </c>
      <c r="F15" s="27">
        <v>3683.8</v>
      </c>
      <c r="G15" s="23">
        <v>2006</v>
      </c>
      <c r="H15" s="21" t="s">
        <v>71</v>
      </c>
      <c r="I15" s="21" t="s">
        <v>27</v>
      </c>
      <c r="J15" s="21" t="s">
        <v>75</v>
      </c>
      <c r="K15" s="21" t="s">
        <v>22</v>
      </c>
      <c r="L15" s="21" t="s">
        <v>23</v>
      </c>
      <c r="M15" s="25" t="s">
        <v>24</v>
      </c>
      <c r="N15" s="21" t="s">
        <v>57</v>
      </c>
      <c r="O15" s="25" t="s">
        <v>22</v>
      </c>
      <c r="P15" s="31" t="s">
        <v>76</v>
      </c>
    </row>
    <row r="16" spans="1:16" s="19" customFormat="1" ht="66" customHeight="1" x14ac:dyDescent="0.4">
      <c r="A16" s="32" t="s">
        <v>77</v>
      </c>
      <c r="B16" s="33" t="s">
        <v>30</v>
      </c>
      <c r="C16" s="33" t="str">
        <f>B16</f>
        <v>Здание склада</v>
      </c>
      <c r="D16" s="29">
        <v>23312260</v>
      </c>
      <c r="E16" s="23">
        <v>1</v>
      </c>
      <c r="F16" s="34">
        <v>1262.7</v>
      </c>
      <c r="G16" s="23">
        <v>2014</v>
      </c>
      <c r="H16" s="35" t="s">
        <v>78</v>
      </c>
      <c r="I16" s="21" t="s">
        <v>79</v>
      </c>
      <c r="J16" s="21" t="s">
        <v>80</v>
      </c>
      <c r="K16" s="21" t="s">
        <v>24</v>
      </c>
      <c r="L16" s="21" t="s">
        <v>23</v>
      </c>
      <c r="M16" s="25" t="s">
        <v>24</v>
      </c>
      <c r="N16" s="21" t="s">
        <v>57</v>
      </c>
      <c r="O16" s="25" t="s">
        <v>22</v>
      </c>
      <c r="P16" s="80" t="s">
        <v>81</v>
      </c>
    </row>
    <row r="17" spans="1:17" s="19" customFormat="1" ht="66" customHeight="1" x14ac:dyDescent="0.4">
      <c r="A17" s="32" t="s">
        <v>82</v>
      </c>
      <c r="B17" s="33" t="s">
        <v>30</v>
      </c>
      <c r="C17" s="33" t="str">
        <f>B17</f>
        <v>Здание склада</v>
      </c>
      <c r="D17" s="29">
        <v>23226836</v>
      </c>
      <c r="E17" s="23">
        <v>1</v>
      </c>
      <c r="F17" s="34">
        <v>1266.2</v>
      </c>
      <c r="G17" s="23">
        <v>2014</v>
      </c>
      <c r="H17" s="21" t="s">
        <v>83</v>
      </c>
      <c r="I17" s="21" t="s">
        <v>79</v>
      </c>
      <c r="J17" s="21" t="s">
        <v>84</v>
      </c>
      <c r="K17" s="21" t="s">
        <v>24</v>
      </c>
      <c r="L17" s="21" t="s">
        <v>23</v>
      </c>
      <c r="M17" s="25" t="s">
        <v>24</v>
      </c>
      <c r="N17" s="21" t="s">
        <v>57</v>
      </c>
      <c r="O17" s="25" t="s">
        <v>22</v>
      </c>
      <c r="P17" s="81"/>
    </row>
    <row r="18" spans="1:17" s="19" customFormat="1" ht="66" customHeight="1" x14ac:dyDescent="0.4">
      <c r="A18" s="32" t="s">
        <v>85</v>
      </c>
      <c r="B18" s="33" t="s">
        <v>30</v>
      </c>
      <c r="C18" s="33" t="str">
        <f>B18</f>
        <v>Здание склада</v>
      </c>
      <c r="D18" s="29">
        <v>9939958</v>
      </c>
      <c r="E18" s="23">
        <v>1</v>
      </c>
      <c r="F18" s="34">
        <v>444.9</v>
      </c>
      <c r="G18" s="23">
        <v>2014</v>
      </c>
      <c r="H18" s="21" t="s">
        <v>83</v>
      </c>
      <c r="I18" s="21" t="s">
        <v>79</v>
      </c>
      <c r="J18" s="21" t="s">
        <v>86</v>
      </c>
      <c r="K18" s="21" t="s">
        <v>24</v>
      </c>
      <c r="L18" s="21" t="s">
        <v>23</v>
      </c>
      <c r="M18" s="25" t="s">
        <v>24</v>
      </c>
      <c r="N18" s="21" t="s">
        <v>57</v>
      </c>
      <c r="O18" s="25" t="s">
        <v>22</v>
      </c>
      <c r="P18" s="82"/>
    </row>
    <row r="19" spans="1:17" s="19" customFormat="1" ht="46.8" x14ac:dyDescent="0.4">
      <c r="A19" s="32" t="s">
        <v>87</v>
      </c>
      <c r="B19" s="33" t="s">
        <v>18</v>
      </c>
      <c r="C19" s="33" t="str">
        <f t="shared" si="0"/>
        <v>Административно-складское</v>
      </c>
      <c r="D19" s="29">
        <v>85626089.049999997</v>
      </c>
      <c r="E19" s="23">
        <v>4</v>
      </c>
      <c r="F19" s="27">
        <v>4419.7</v>
      </c>
      <c r="G19" s="23">
        <v>1954</v>
      </c>
      <c r="H19" s="21" t="s">
        <v>67</v>
      </c>
      <c r="I19" s="21" t="s">
        <v>88</v>
      </c>
      <c r="J19" s="21" t="s">
        <v>89</v>
      </c>
      <c r="K19" s="21" t="s">
        <v>24</v>
      </c>
      <c r="L19" s="21" t="s">
        <v>90</v>
      </c>
      <c r="M19" s="25" t="s">
        <v>24</v>
      </c>
      <c r="N19" s="21" t="s">
        <v>91</v>
      </c>
      <c r="O19" s="25" t="s">
        <v>22</v>
      </c>
      <c r="P19" s="78" t="s">
        <v>92</v>
      </c>
    </row>
    <row r="20" spans="1:17" s="19" customFormat="1" ht="46.8" x14ac:dyDescent="0.4">
      <c r="A20" s="26" t="s">
        <v>93</v>
      </c>
      <c r="B20" s="21" t="s">
        <v>30</v>
      </c>
      <c r="C20" s="21" t="str">
        <f t="shared" si="0"/>
        <v>Здание склада</v>
      </c>
      <c r="D20" s="22">
        <v>2492337.81</v>
      </c>
      <c r="E20" s="23">
        <v>1</v>
      </c>
      <c r="F20" s="27">
        <v>143.6</v>
      </c>
      <c r="G20" s="25">
        <v>1956</v>
      </c>
      <c r="H20" s="21" t="s">
        <v>94</v>
      </c>
      <c r="I20" s="21" t="s">
        <v>95</v>
      </c>
      <c r="J20" s="21" t="s">
        <v>96</v>
      </c>
      <c r="K20" s="21" t="s">
        <v>24</v>
      </c>
      <c r="L20" s="21" t="s">
        <v>90</v>
      </c>
      <c r="M20" s="25" t="s">
        <v>24</v>
      </c>
      <c r="N20" s="21" t="s">
        <v>91</v>
      </c>
      <c r="O20" s="25" t="s">
        <v>22</v>
      </c>
      <c r="P20" s="78"/>
    </row>
    <row r="21" spans="1:17" s="19" customFormat="1" ht="49.5" customHeight="1" x14ac:dyDescent="0.4">
      <c r="A21" s="26" t="s">
        <v>97</v>
      </c>
      <c r="B21" s="21" t="s">
        <v>30</v>
      </c>
      <c r="C21" s="21" t="str">
        <f t="shared" si="0"/>
        <v>Здание склада</v>
      </c>
      <c r="D21" s="22">
        <v>9184767.5299999993</v>
      </c>
      <c r="E21" s="23">
        <v>1</v>
      </c>
      <c r="F21" s="27">
        <v>581.6</v>
      </c>
      <c r="G21" s="25">
        <v>1956</v>
      </c>
      <c r="H21" s="21" t="s">
        <v>94</v>
      </c>
      <c r="I21" s="21" t="s">
        <v>98</v>
      </c>
      <c r="J21" s="21" t="s">
        <v>99</v>
      </c>
      <c r="K21" s="21" t="s">
        <v>24</v>
      </c>
      <c r="L21" s="21" t="s">
        <v>90</v>
      </c>
      <c r="M21" s="25" t="s">
        <v>24</v>
      </c>
      <c r="N21" s="21" t="s">
        <v>91</v>
      </c>
      <c r="O21" s="25" t="s">
        <v>22</v>
      </c>
      <c r="P21" s="78"/>
    </row>
    <row r="22" spans="1:17" s="19" customFormat="1" ht="67.5" customHeight="1" x14ac:dyDescent="0.4">
      <c r="A22" s="26" t="s">
        <v>100</v>
      </c>
      <c r="B22" s="21" t="s">
        <v>30</v>
      </c>
      <c r="C22" s="21" t="str">
        <f t="shared" si="0"/>
        <v>Здание склада</v>
      </c>
      <c r="D22" s="22">
        <v>3848864.61</v>
      </c>
      <c r="E22" s="23">
        <v>1</v>
      </c>
      <c r="F22" s="27">
        <v>320</v>
      </c>
      <c r="G22" s="25">
        <v>1986</v>
      </c>
      <c r="H22" s="21" t="s">
        <v>101</v>
      </c>
      <c r="I22" s="21" t="s">
        <v>102</v>
      </c>
      <c r="J22" s="21" t="s">
        <v>103</v>
      </c>
      <c r="K22" s="21" t="s">
        <v>24</v>
      </c>
      <c r="L22" s="21" t="s">
        <v>90</v>
      </c>
      <c r="M22" s="25" t="s">
        <v>24</v>
      </c>
      <c r="N22" s="21" t="s">
        <v>91</v>
      </c>
      <c r="O22" s="25" t="s">
        <v>22</v>
      </c>
      <c r="P22" s="78"/>
    </row>
    <row r="23" spans="1:17" ht="92.25" customHeight="1" x14ac:dyDescent="0.3">
      <c r="A23" s="26" t="s">
        <v>104</v>
      </c>
      <c r="B23" s="36" t="s">
        <v>59</v>
      </c>
      <c r="C23" s="21" t="str">
        <f>B23</f>
        <v>Административное здание</v>
      </c>
      <c r="D23" s="37">
        <v>9932710</v>
      </c>
      <c r="E23" s="23">
        <v>2</v>
      </c>
      <c r="F23" s="38">
        <v>241.5</v>
      </c>
      <c r="G23" s="39">
        <v>2009</v>
      </c>
      <c r="H23" s="36" t="s">
        <v>105</v>
      </c>
      <c r="I23" s="36" t="s">
        <v>106</v>
      </c>
      <c r="J23" s="21" t="s">
        <v>107</v>
      </c>
      <c r="K23" s="21" t="s">
        <v>24</v>
      </c>
      <c r="L23" s="21" t="s">
        <v>23</v>
      </c>
      <c r="M23" s="25" t="s">
        <v>24</v>
      </c>
      <c r="N23" s="21" t="s">
        <v>91</v>
      </c>
      <c r="O23" s="25" t="s">
        <v>22</v>
      </c>
      <c r="P23" s="78" t="s">
        <v>108</v>
      </c>
    </row>
    <row r="24" spans="1:17" ht="93" customHeight="1" x14ac:dyDescent="0.3">
      <c r="A24" s="26" t="s">
        <v>109</v>
      </c>
      <c r="B24" s="36" t="s">
        <v>110</v>
      </c>
      <c r="C24" s="21" t="str">
        <f>B24</f>
        <v xml:space="preserve">Банно-спортивный комплекс </v>
      </c>
      <c r="D24" s="37">
        <v>35883674</v>
      </c>
      <c r="E24" s="23">
        <v>1</v>
      </c>
      <c r="F24" s="38">
        <v>627.29999999999995</v>
      </c>
      <c r="G24" s="39">
        <v>2008</v>
      </c>
      <c r="H24" s="36" t="s">
        <v>111</v>
      </c>
      <c r="I24" s="36" t="s">
        <v>106</v>
      </c>
      <c r="J24" s="21" t="s">
        <v>112</v>
      </c>
      <c r="K24" s="21" t="s">
        <v>24</v>
      </c>
      <c r="L24" s="21" t="s">
        <v>23</v>
      </c>
      <c r="M24" s="25" t="s">
        <v>24</v>
      </c>
      <c r="N24" s="21" t="s">
        <v>91</v>
      </c>
      <c r="O24" s="25" t="s">
        <v>22</v>
      </c>
      <c r="P24" s="83"/>
    </row>
    <row r="25" spans="1:17" ht="95.25" customHeight="1" x14ac:dyDescent="0.3">
      <c r="A25" s="40" t="s">
        <v>113</v>
      </c>
      <c r="B25" s="41" t="s">
        <v>114</v>
      </c>
      <c r="C25" s="42" t="str">
        <f>B25</f>
        <v>Коттедж № 11</v>
      </c>
      <c r="D25" s="43">
        <v>30837281</v>
      </c>
      <c r="E25" s="44">
        <v>2</v>
      </c>
      <c r="F25" s="45">
        <v>385.3</v>
      </c>
      <c r="G25" s="46">
        <v>2010</v>
      </c>
      <c r="H25" s="41" t="s">
        <v>111</v>
      </c>
      <c r="I25" s="41" t="s">
        <v>106</v>
      </c>
      <c r="J25" s="42" t="s">
        <v>115</v>
      </c>
      <c r="K25" s="42" t="s">
        <v>24</v>
      </c>
      <c r="L25" s="42" t="s">
        <v>23</v>
      </c>
      <c r="M25" s="46" t="s">
        <v>24</v>
      </c>
      <c r="N25" s="42" t="s">
        <v>91</v>
      </c>
      <c r="O25" s="46" t="s">
        <v>22</v>
      </c>
      <c r="P25" s="47" t="s">
        <v>116</v>
      </c>
    </row>
    <row r="26" spans="1:17" s="56" customFormat="1" ht="26.25" customHeight="1" x14ac:dyDescent="0.35">
      <c r="A26" s="48" t="s">
        <v>117</v>
      </c>
      <c r="B26" s="49"/>
      <c r="C26" s="50"/>
      <c r="D26" s="51">
        <f>SUM(D2:D25)</f>
        <v>1687483357.8899996</v>
      </c>
      <c r="E26" s="52"/>
      <c r="F26" s="49"/>
      <c r="G26" s="49"/>
      <c r="H26" s="53"/>
      <c r="I26" s="49"/>
      <c r="J26" s="49"/>
      <c r="K26" s="49"/>
      <c r="L26" s="49"/>
      <c r="M26" s="49"/>
      <c r="N26" s="54"/>
      <c r="O26" s="50"/>
      <c r="P26" s="55"/>
    </row>
    <row r="27" spans="1:17" s="56" customFormat="1" ht="26.25" customHeight="1" x14ac:dyDescent="0.35">
      <c r="A27" s="57"/>
      <c r="B27" s="58"/>
      <c r="C27" s="58"/>
      <c r="D27" s="59"/>
      <c r="E27" s="58"/>
      <c r="F27" s="58"/>
      <c r="G27" s="58"/>
      <c r="H27" s="60"/>
      <c r="I27" s="58"/>
      <c r="J27" s="58"/>
      <c r="K27" s="58"/>
      <c r="L27" s="58"/>
      <c r="M27" s="58"/>
      <c r="N27" s="61"/>
      <c r="O27" s="58"/>
      <c r="P27" s="62"/>
    </row>
    <row r="28" spans="1:17" s="56" customFormat="1" ht="26.25" customHeight="1" x14ac:dyDescent="0.35">
      <c r="A28" s="63"/>
      <c r="B28" s="64"/>
      <c r="C28" s="64"/>
      <c r="D28" s="65"/>
      <c r="E28" s="64"/>
      <c r="F28" s="64"/>
      <c r="G28" s="64"/>
      <c r="H28" s="66"/>
      <c r="I28" s="64"/>
      <c r="J28" s="64"/>
      <c r="K28" s="64"/>
      <c r="L28" s="64"/>
      <c r="M28" s="64"/>
      <c r="N28" s="67"/>
      <c r="O28" s="64"/>
      <c r="P28" s="68"/>
      <c r="Q28" s="69"/>
    </row>
    <row r="29" spans="1:17" s="56" customFormat="1" ht="26.25" customHeight="1" x14ac:dyDescent="0.35">
      <c r="A29" s="63"/>
      <c r="B29" s="64"/>
      <c r="C29" s="64"/>
      <c r="D29" s="65"/>
      <c r="E29" s="64"/>
      <c r="F29" s="64"/>
      <c r="G29" s="64"/>
      <c r="H29" s="66"/>
      <c r="I29" s="64"/>
      <c r="J29" s="64"/>
      <c r="K29" s="64"/>
      <c r="L29" s="64"/>
      <c r="M29" s="64"/>
      <c r="N29" s="67"/>
      <c r="O29" s="64"/>
      <c r="P29" s="68"/>
      <c r="Q29" s="69"/>
    </row>
    <row r="30" spans="1:17" s="56" customFormat="1" ht="26.25" hidden="1" customHeight="1" x14ac:dyDescent="0.35">
      <c r="A30" s="63"/>
      <c r="B30" s="64"/>
      <c r="C30" s="64"/>
      <c r="D30" s="65"/>
      <c r="E30" s="64"/>
      <c r="F30" s="64"/>
      <c r="G30" s="64"/>
      <c r="H30" s="66"/>
      <c r="I30" s="64"/>
      <c r="J30" s="64"/>
      <c r="K30" s="64"/>
      <c r="L30" s="64"/>
      <c r="M30" s="64"/>
      <c r="N30" s="67"/>
      <c r="O30" s="64"/>
      <c r="P30" s="68"/>
      <c r="Q30" s="69"/>
    </row>
    <row r="31" spans="1:17" s="56" customFormat="1" ht="26.25" hidden="1" customHeight="1" x14ac:dyDescent="0.35">
      <c r="A31" s="74" t="s">
        <v>118</v>
      </c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69"/>
    </row>
    <row r="32" spans="1:17" s="70" customFormat="1" ht="36.75" hidden="1" customHeight="1" x14ac:dyDescent="0.35">
      <c r="A32" s="74" t="s">
        <v>119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3:5" hidden="1" x14ac:dyDescent="0.3"/>
    <row r="34" spans="3:5" hidden="1" x14ac:dyDescent="0.3">
      <c r="D34" s="71">
        <f>[1]Конаково!D7</f>
        <v>76653665</v>
      </c>
      <c r="E34" s="71">
        <f>D26*0.09/100</f>
        <v>1518735.0221009997</v>
      </c>
    </row>
    <row r="35" spans="3:5" hidden="1" x14ac:dyDescent="0.3"/>
    <row r="36" spans="3:5" hidden="1" x14ac:dyDescent="0.3">
      <c r="C36" s="72" t="s">
        <v>120</v>
      </c>
      <c r="D36" s="71">
        <f>D26+D34</f>
        <v>1764137022.8899996</v>
      </c>
    </row>
    <row r="37" spans="3:5" hidden="1" x14ac:dyDescent="0.3"/>
    <row r="38" spans="3:5" hidden="1" x14ac:dyDescent="0.3"/>
    <row r="39" spans="3:5" hidden="1" x14ac:dyDescent="0.3"/>
  </sheetData>
  <autoFilter ref="A3:R32"/>
  <mergeCells count="7">
    <mergeCell ref="A32:P32"/>
    <mergeCell ref="A1:L1"/>
    <mergeCell ref="P4:P14"/>
    <mergeCell ref="P16:P18"/>
    <mergeCell ref="P19:P22"/>
    <mergeCell ref="P23:P24"/>
    <mergeCell ref="A31:P31"/>
  </mergeCells>
  <printOptions horizontalCentered="1"/>
  <pageMargins left="0.15748031496062992" right="0.15748031496062992" top="0.27559055118110237" bottom="0.35433070866141736" header="0.31496062992125984" footer="0.31496062992125984"/>
  <pageSetup paperSize="8" scale="54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Лиан, Маг,Кут,Баш,Один,Конак</vt:lpstr>
      <vt:lpstr>'Лиан, Маг,Кут,Баш,Один,Конак'!Заголовки_для_печати</vt:lpstr>
      <vt:lpstr>'Лиан, Маг,Кут,Баш,Один,Конак'!Область_печати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Чернуха Ирина Сергеевна</dc:creator>
  <cp:lastModifiedBy>Тыжневая Алла Владимировна</cp:lastModifiedBy>
  <cp:lastPrinted>2016-04-19T11:02:04Z</cp:lastPrinted>
  <dcterms:created xsi:type="dcterms:W3CDTF">2016-04-15T09:18:32Z</dcterms:created>
  <dcterms:modified xsi:type="dcterms:W3CDTF">2016-04-19T12:40:28Z</dcterms:modified>
</cp:coreProperties>
</file>